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汇总表" sheetId="2" r:id="rId1"/>
    <sheet name="明细表" sheetId="1" r:id="rId2"/>
    <sheet name="Sheet1" sheetId="3" state="hidden" r:id="rId3"/>
  </sheets>
  <definedNames>
    <definedName name="_xlnm._FilterDatabase" localSheetId="1" hidden="1">明细表!$A$5:$XDL$9</definedName>
    <definedName name="_xlnm.Print_Titles" localSheetId="1">明细表!$1:$5</definedName>
    <definedName name="_xlnm.Print_Area" localSheetId="1">明细表!$A$1:$G$10</definedName>
    <definedName name="_xlnm.Print_Area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899F1EFBE8A74AE68DA3A75225888C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1365" y="7073900"/>
          <a:ext cx="3340100" cy="50038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<sst xmlns="http://schemas.openxmlformats.org/spreadsheetml/2006/main" count="62" uniqueCount="58">
  <si>
    <t>深圳时尚小镇美憬阁精选酒店月饼礼盒采购招标清单汇总表</t>
  </si>
  <si>
    <t>序号</t>
  </si>
  <si>
    <t>项目名称</t>
  </si>
  <si>
    <t>投标上限总价(元)</t>
  </si>
  <si>
    <t>投标报价总价（元）</t>
  </si>
  <si>
    <t>备注</t>
  </si>
  <si>
    <t>月饼礼盒采购</t>
  </si>
  <si>
    <r>
      <rPr>
        <b/>
        <sz val="11"/>
        <color rgb="FF000000"/>
        <rFont val="宋体"/>
        <charset val="134"/>
      </rPr>
      <t>备注：</t>
    </r>
    <r>
      <rPr>
        <sz val="11"/>
        <color rgb="FF000000"/>
        <rFont val="宋体"/>
        <charset val="134"/>
      </rPr>
      <t xml:space="preserve">
投标报价总价=Σ各项清单工程量*对应清单投标单价。
报价方式：投标人自主填报清单综合单价，并汇总计算投标报价总价，最终填报的投标报价总价不得超过投标上限总价，否则按无效标处理。
本次投标所有投标报价均为</t>
    </r>
    <r>
      <rPr>
        <b/>
        <sz val="11"/>
        <color rgb="FF000000"/>
        <rFont val="宋体"/>
        <charset val="134"/>
      </rPr>
      <t>含税价</t>
    </r>
    <r>
      <rPr>
        <sz val="11"/>
        <color rgb="FF000000"/>
        <rFont val="宋体"/>
        <charset val="134"/>
      </rPr>
      <t xml:space="preserve">。合同签订后，中标人每次请款需按要求提供13%增值税专用发票。投标人不得以任何理由拒绝提供，否则视为违约，招标人有权暂停付款、追究其违约责任或解除合同。
</t>
    </r>
    <r>
      <rPr>
        <b/>
        <sz val="11"/>
        <color rgb="FF000000"/>
        <rFont val="宋体"/>
        <charset val="134"/>
      </rPr>
      <t>说明：</t>
    </r>
    <r>
      <rPr>
        <sz val="11"/>
        <color rgb="FF000000"/>
        <rFont val="宋体"/>
        <charset val="134"/>
      </rPr>
      <t xml:space="preserve">
含货物到达现场交货价、检验检测费、运输费（含二次运输）、进口产品报关费（如有）、仓储保管费、防护措施费、保险费、规费、税金（含增值税等）及投标方为完成本次采购可能发生的其他所有相关费用。</t>
    </r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</si>
  <si>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</si>
  <si>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</si>
  <si>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</si>
  <si>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</si>
  <si>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深圳时尚小镇美憬阁精选酒店月饼礼盒采购报价清单</t>
  </si>
  <si>
    <t>投标报价要求:</t>
  </si>
  <si>
    <r>
      <rPr>
        <sz val="9"/>
        <color rgb="FF000000"/>
        <rFont val="宋体"/>
        <charset val="134"/>
      </rPr>
      <t xml:space="preserve">1.本项目采用人民币报价，报价及费率均保留至小数点后2位；请投标人自行复核清单表格公式，如存在单价与合价不符，以价低者为准，中标后不予以修改；
2.请投标人自行结合物料书、技术要求、本清单规格说明进行报价，投标报价默认满足技术要求、清单说明的要求；                                                                                               
3.月饼礼盒采购报价包含：货物到达现场交货价、检验检测费、运输费（含二次运输）、进口产品报关费（如有）、仓储保管费、防护措施费、保险费、规费、税金（含增值税等）及投标方为完成本次采购可能发生的其他所有相关费用；
</t>
    </r>
    <r>
      <rPr>
        <b/>
        <sz val="9"/>
        <color rgb="FF000000"/>
        <rFont val="宋体"/>
        <charset val="134"/>
      </rPr>
      <t>4.本次投标所有投标报价均为含税价。合同签订后，中标人每次请款需按要求提供13%增值税专用发票。投标人不得以任何理由拒绝提供，否则视为违约，招标人有权暂停付款、追究其违约责任或解除合同。</t>
    </r>
  </si>
  <si>
    <r>
      <rPr>
        <b/>
        <sz val="10"/>
        <color rgb="FF000000"/>
        <rFont val="宋体"/>
        <charset val="134"/>
      </rPr>
      <t>招采清单（2025年月饼礼盒采购</t>
    </r>
    <r>
      <rPr>
        <b/>
        <sz val="10"/>
        <rFont val="宋体"/>
        <charset val="134"/>
      </rPr>
      <t>）</t>
    </r>
  </si>
  <si>
    <t>名称</t>
  </si>
  <si>
    <t>规格</t>
  </si>
  <si>
    <t>单位</t>
  </si>
  <si>
    <t>数量</t>
  </si>
  <si>
    <t>投标报价（含税）</t>
  </si>
  <si>
    <t>单价
（元）</t>
  </si>
  <si>
    <t>合价
(元）</t>
  </si>
  <si>
    <t>四粒装月饼礼盒 150g*4</t>
  </si>
  <si>
    <t>290*290*70(h)mm</t>
  </si>
  <si>
    <t>外盒：120克特种纸LOGO烫金，裱1400克灰板，激光雕刻窗花另贴，内贴图案157克双铜纸四色印刷，单面过哑胶，局部UV,logo烫金，配金属锁扣，内托用绒布裱1200克灰板中间做隔断；
小内盒:95*95*45（h）mm，250克铜版纸四色印刷，单面过哑胶，线条和logo烫金，模切，粘成型；
手袋：380*330*140（h）mm，3.mm毛毡材质,热压LOGO车成型</t>
  </si>
  <si>
    <t>六粒装月饼礼盒 80g*6</t>
  </si>
  <si>
    <t>310*230*65（h）mm</t>
  </si>
  <si>
    <t>外盒：盒身157克铜版纸图案采用四色印刷，单面过哑胶，线条和logo烫金，局部UV,裱1400克灰板，内配吸塑内托；
小内盒：80*80*45（h）mm，小内盒250克铜版纸四色印刷，单面过哑胶，盒面logo烫金，金色小内盒用275克金卡纸，线条和侧面logo烫金，模切粘成型；
手袋：330*260*75（h）mm，250g单铜四色印刷，logo烫金，穿金色三股扭绳，啤，粘成品。</t>
  </si>
  <si>
    <t>八粒装月饼礼盒 60g*8</t>
  </si>
  <si>
    <t>330*210*65（h）mm</t>
  </si>
  <si>
    <t>外盒：盒身157克铜版纸图案采用四色印刷，单面过哑胶，线条和logo烫金，裱1400克灰板，内配吸塑内托；
小内盒：75*75*45（h）mm，红色小内盒250克铜版纸四色印刷，单面过哑胶，盒面logo烫金，金色小内盒用275克金卡纸，线条和侧面logo烫金，模切粘成型；
手袋：360*280*100（h）mm，PU皮材质编织，配LOGO吊牌+车包心提手</t>
  </si>
  <si>
    <t>合计</t>
  </si>
  <si>
    <t>示例图片</t>
  </si>
  <si>
    <t>要求</t>
  </si>
  <si>
    <t>规格参数
（仅供参考）</t>
  </si>
  <si>
    <t>参考品牌及价格</t>
  </si>
  <si>
    <t>热水器</t>
  </si>
  <si>
    <t>40L容量</t>
  </si>
  <si>
    <t>额定电压：220V~50Hz
额定功率：2100W
热水输出率：80%
调整范围：机械模糊调温30～75℃    
能效等级：一级/二级</t>
  </si>
  <si>
    <t>海尔 EC4001-HC3：499元
美的F40-15A3(HI)：529元
万和Q1W1-22系列：599元
志高DSZF-40LP：499元
万家乐D40-H111B：369元</t>
  </si>
  <si>
    <t>空调</t>
  </si>
  <si>
    <t>一级能耗
1.5匹
可制冷制热</t>
  </si>
  <si>
    <t>制冷量(W):3510(200~4600)；
制热量(W):5100(200~6210)；
制冷功率(W):860(60~1700)；
制热功率(W):1250(60~1990)；
循环风量(m³/h):750；
内机最大噪音41dB(A)
能效比:5.3；
能效等级：一级</t>
  </si>
  <si>
    <t>美的KFR-35GW/N8KS1-1：2299元
TCL KFRd-35GW/D-STA11Bp(B1)：1799元
海尔 LKG：2099元
格力 KFR-35G(35504)FNhAa-B1：2599元
奥克斯 KFR-35GW/BpR3AQS1(B1)：1899元</t>
  </si>
  <si>
    <t>冰箱</t>
  </si>
  <si>
    <t>带一小格微冷冻</t>
  </si>
  <si>
    <t>产品类别：单门冰箱                 
能效等级：一级              
额定耗电量：0.28度/天 
噪声值：37db</t>
  </si>
  <si>
    <t>海尔 BC-93LTMPA：699元
美的 BC-93MF：699元
康佳 BC-100GB1S：549元
荣事达 BC-102A：579元
容声 BC-95D12：699元</t>
  </si>
  <si>
    <t>大冰箱</t>
  </si>
  <si>
    <t>双开门</t>
  </si>
  <si>
    <t>电压 220V
制冷循环 单循环
综合耗电量0.82-0.98kW·h/24h</t>
  </si>
  <si>
    <t>美的 BCD-605WKPZM(E)：2599
容声 BCD-529WD18HP：2349
海尔 BCD-535WGHSSEDS9：2598
TCL R650T11-SP：2249
美菱 BCD-632WPUCX：2349</t>
  </si>
  <si>
    <t>洗衣机</t>
  </si>
  <si>
    <t>/</t>
  </si>
  <si>
    <t>洗涤容量：8.0KG      
自动化程度：全自动   
洗净比0.7-1比值 
脱水转速550-700转/分钟
效等级：一级/二级
电源性能：220V/50Hz</t>
  </si>
  <si>
    <t>海尔 @B80M958：705元
小天鹅 TB80V23H：799元
美的 MB90V37E：749元
松下 XQB80-KYA0N：999元
TCL B80V2：669元</t>
  </si>
  <si>
    <t>电器合计：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</si>
</sst>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9">
    <font>
      <sz val="11"/>
      <color theme="1"/>
      <name val="宋体"/>
      <charset val="134"/>
      <scheme val="minor"/>
    </font>
    <font>
      <b/>
      <sz val="14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theme="1" tint="0.249977111117893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 tint="0.249977111117893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imes New Roman"/>
      <charset val="0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8A08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</cellStyleXfs>
  <cellXfs count="60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2" fillId="0" borderId="2" xfId="5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2" xfId="52" applyFont="1" applyBorder="1" applyAlignment="1">
      <alignment horizontal="center" vertical="center"/>
    </xf>
    <xf numFmtId="0" fontId="9" fillId="0" borderId="2" xfId="52" applyFont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Fill="1" applyBorder="1" applyAlignment="1">
      <alignment horizontal="left" vertical="center" wrapText="1"/>
    </xf>
    <xf numFmtId="0" fontId="12" fillId="0" borderId="2" xfId="53" applyFont="1" applyFill="1" applyBorder="1" applyAlignment="1">
      <alignment horizontal="left" vertical="center" wrapText="1"/>
    </xf>
    <xf numFmtId="0" fontId="13" fillId="0" borderId="2" xfId="53" applyFont="1" applyFill="1" applyBorder="1" applyAlignment="1">
      <alignment horizontal="left" vertical="center"/>
    </xf>
    <xf numFmtId="176" fontId="14" fillId="0" borderId="2" xfId="5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7" fontId="16" fillId="0" borderId="2" xfId="52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176" fontId="17" fillId="0" borderId="2" xfId="5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 6" xfId="49"/>
    <cellStyle name="常规_天景雨山前3A-A软装调整报价表09-12-1" xfId="50"/>
    <cellStyle name="常规 2 3" xfId="51"/>
    <cellStyle name="常规 2" xfId="52"/>
    <cellStyle name="Normal 24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5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296545</xdr:colOff>
      <xdr:row>1</xdr:row>
      <xdr:rowOff>285750</xdr:rowOff>
    </xdr:from>
    <xdr:to>
      <xdr:col>2</xdr:col>
      <xdr:colOff>3002280</xdr:colOff>
      <xdr:row>1</xdr:row>
      <xdr:rowOff>1737995</xdr:rowOff>
    </xdr:to>
    <xdr:pic>
      <xdr:nvPicPr>
        <xdr:cNvPr id="6" name="图片 5" descr="/Users/kim/Desktop/图片1.jpg图片1"/>
        <xdr:cNvPicPr>
          <a:picLocks noChangeAspect="1"/>
        </xdr:cNvPicPr>
      </xdr:nvPicPr>
      <xdr:blipFill>
        <a:blip r:embed="rId1"/>
        <a:srcRect l="23" t="94" r="-23" b="94"/>
        <a:stretch>
          <a:fillRect/>
        </a:stretch>
      </xdr:blipFill>
      <xdr:spPr>
        <a:xfrm>
          <a:off x="2640330" y="1263650"/>
          <a:ext cx="2705735" cy="1452245"/>
        </a:xfrm>
        <a:prstGeom prst="rect">
          <a:avLst/>
        </a:prstGeom>
      </xdr:spPr>
    </xdr:pic>
    <xdr:clientData/>
  </xdr:twoCellAnchor>
  <xdr:twoCellAnchor editAs="oneCell">
    <xdr:from>
      <xdr:col>2</xdr:col>
      <xdr:colOff>416560</xdr:colOff>
      <xdr:row>2</xdr:row>
      <xdr:rowOff>327660</xdr:rowOff>
    </xdr:from>
    <xdr:to>
      <xdr:col>2</xdr:col>
      <xdr:colOff>2698115</xdr:colOff>
      <xdr:row>2</xdr:row>
      <xdr:rowOff>1718310</xdr:rowOff>
    </xdr:to>
    <xdr:pic>
      <xdr:nvPicPr>
        <xdr:cNvPr id="7" name="图片 6" descr="图片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60345" y="3401060"/>
          <a:ext cx="2281555" cy="1390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1033780</xdr:colOff>
      <xdr:row>3</xdr:row>
      <xdr:rowOff>208280</xdr:rowOff>
    </xdr:from>
    <xdr:to>
      <xdr:col>2</xdr:col>
      <xdr:colOff>1943100</xdr:colOff>
      <xdr:row>3</xdr:row>
      <xdr:rowOff>1762760</xdr:rowOff>
    </xdr:to>
    <xdr:pic>
      <xdr:nvPicPr>
        <xdr:cNvPr id="8" name="图片 7" descr="/Users/kim/Desktop/图片3.jpg图片3"/>
        <xdr:cNvPicPr>
          <a:picLocks noChangeAspect="1"/>
        </xdr:cNvPicPr>
      </xdr:nvPicPr>
      <xdr:blipFill>
        <a:blip r:embed="rId3"/>
        <a:srcRect l="1885" t="-20" r="1751" b="20"/>
        <a:stretch>
          <a:fillRect/>
        </a:stretch>
      </xdr:blipFill>
      <xdr:spPr>
        <a:xfrm>
          <a:off x="3377565" y="5440680"/>
          <a:ext cx="909320" cy="1554480"/>
        </a:xfrm>
        <a:prstGeom prst="rect">
          <a:avLst/>
        </a:prstGeom>
      </xdr:spPr>
    </xdr:pic>
    <xdr:clientData/>
  </xdr:twoCellAnchor>
  <xdr:twoCellAnchor editAs="oneCell">
    <xdr:from>
      <xdr:col>2</xdr:col>
      <xdr:colOff>961390</xdr:colOff>
      <xdr:row>5</xdr:row>
      <xdr:rowOff>238125</xdr:rowOff>
    </xdr:from>
    <xdr:to>
      <xdr:col>2</xdr:col>
      <xdr:colOff>2044700</xdr:colOff>
      <xdr:row>5</xdr:row>
      <xdr:rowOff>1868170</xdr:rowOff>
    </xdr:to>
    <xdr:pic>
      <xdr:nvPicPr>
        <xdr:cNvPr id="9" name="图片 8" descr="/Users/kim/Desktop/图片4.jpg图片4"/>
        <xdr:cNvPicPr>
          <a:picLocks noChangeAspect="1"/>
        </xdr:cNvPicPr>
      </xdr:nvPicPr>
      <xdr:blipFill>
        <a:blip r:embed="rId4"/>
        <a:srcRect l="214" r="97"/>
        <a:stretch>
          <a:fillRect/>
        </a:stretch>
      </xdr:blipFill>
      <xdr:spPr>
        <a:xfrm>
          <a:off x="3305175" y="9255125"/>
          <a:ext cx="1083310" cy="163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view="pageBreakPreview" zoomScaleNormal="85" workbookViewId="0">
      <selection activeCell="D3" sqref="D3"/>
    </sheetView>
  </sheetViews>
  <sheetFormatPr defaultColWidth="7.99166666666667" defaultRowHeight="12" outlineLevelCol="4"/>
  <cols>
    <col min="1" max="1" width="7.99166666666667" style="43"/>
    <col min="2" max="2" width="15.125" style="43" customWidth="1"/>
    <col min="3" max="3" width="18.4583333333333" style="43" customWidth="1"/>
    <col min="4" max="4" width="19.25" style="43" customWidth="1"/>
    <col min="5" max="5" width="65.875" style="43" customWidth="1"/>
    <col min="6" max="6" width="7.99166666666667" style="43"/>
    <col min="7" max="8" width="10.25" style="43"/>
    <col min="9" max="16384" width="7.99166666666667" style="43"/>
  </cols>
  <sheetData>
    <row r="1" s="43" customFormat="1" ht="36" customHeight="1" spans="1:5">
      <c r="A1" s="45" t="s">
        <v>0</v>
      </c>
      <c r="B1" s="45"/>
      <c r="C1" s="45"/>
      <c r="D1" s="45"/>
      <c r="E1" s="46"/>
    </row>
    <row r="2" s="44" customFormat="1" ht="21" customHeight="1" spans="1:5">
      <c r="A2" s="47" t="s">
        <v>1</v>
      </c>
      <c r="B2" s="48" t="s">
        <v>2</v>
      </c>
      <c r="C2" s="49" t="s">
        <v>3</v>
      </c>
      <c r="D2" s="48" t="s">
        <v>4</v>
      </c>
      <c r="E2" s="47" t="s">
        <v>5</v>
      </c>
    </row>
    <row r="3" s="44" customFormat="1" ht="177" customHeight="1" spans="1:5">
      <c r="A3" s="50">
        <v>1</v>
      </c>
      <c r="B3" s="51" t="s">
        <v>6</v>
      </c>
      <c r="C3" s="52">
        <v>268287.6</v>
      </c>
      <c r="D3" s="53">
        <f>+明细表!G10</f>
        <v>0</v>
      </c>
      <c r="E3" s="54" t="s">
        <v>7</v>
      </c>
    </row>
    <row r="5" s="43" customFormat="1" spans="1:5">
      <c r="A5" s="55" t="s">
        <v>8</v>
      </c>
      <c r="B5" s="55"/>
      <c r="C5" s="55"/>
      <c r="D5" s="55"/>
      <c r="E5" s="46"/>
    </row>
    <row r="6" s="43" customFormat="1" ht="13.5" spans="1:4">
      <c r="A6" s="56" t="s">
        <v>9</v>
      </c>
      <c r="B6" s="56"/>
      <c r="C6" s="56"/>
      <c r="D6" s="56"/>
    </row>
    <row r="7" s="43" customFormat="1" ht="15" spans="1:4">
      <c r="A7" s="56"/>
      <c r="B7" s="57" t="s">
        <v>10</v>
      </c>
      <c r="C7" s="57"/>
      <c r="D7" s="58"/>
    </row>
    <row r="8" s="43" customFormat="1" ht="13.5" spans="1:4">
      <c r="A8" s="56"/>
      <c r="B8" s="59"/>
      <c r="C8" s="59"/>
      <c r="D8" s="58"/>
    </row>
    <row r="9" s="43" customFormat="1" ht="13.5" spans="1:4">
      <c r="A9" s="56"/>
      <c r="B9" s="57" t="s">
        <v>11</v>
      </c>
      <c r="C9" s="57"/>
      <c r="D9" s="58"/>
    </row>
  </sheetData>
  <sheetProtection algorithmName="SHA-512" hashValue="d6/+DvdBTFwkhe4IEBrhv7KYcTe/idThbPzZXm05/J/W6epbFp4IWGsbKZ4uxrboTW+WCEqtrTYGPkilNh3GKQ==" saltValue="aUoZ/ewiiGl3UFVKRNtRvw==" spinCount="100000" sheet="1" objects="1"/>
  <mergeCells count="3">
    <mergeCell ref="A1:E1"/>
    <mergeCell ref="A5:E5"/>
    <mergeCell ref="A6:D6"/>
  </mergeCells>
  <pageMargins left="0.75" right="0.75" top="1" bottom="1" header="0.5" footer="0.5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0"/>
  <sheetViews>
    <sheetView view="pageBreakPreview" zoomScale="115" zoomScaleNormal="85" workbookViewId="0">
      <pane ySplit="6" topLeftCell="A7" activePane="bottomLeft" state="frozen"/>
      <selection/>
      <selection pane="bottomLeft" activeCell="H8" sqref="H8"/>
    </sheetView>
  </sheetViews>
  <sheetFormatPr defaultColWidth="9" defaultRowHeight="13.5" outlineLevelCol="6"/>
  <cols>
    <col min="1" max="1" width="5" style="21" customWidth="1"/>
    <col min="2" max="2" width="11.525" style="21" customWidth="1"/>
    <col min="3" max="3" width="14.0166666666667" style="23" customWidth="1"/>
    <col min="4" max="4" width="44.775" style="21" customWidth="1"/>
    <col min="5" max="5" width="6.625" style="24" customWidth="1"/>
    <col min="6" max="6" width="12.175" style="24" customWidth="1"/>
    <col min="7" max="7" width="15.325" style="25" customWidth="1"/>
    <col min="8" max="16333" width="9" style="21"/>
    <col min="16334" max="16384" width="9" style="26"/>
  </cols>
  <sheetData>
    <row r="1" s="21" customFormat="1" ht="31" customHeight="1" spans="1:7">
      <c r="A1" s="27" t="s">
        <v>12</v>
      </c>
      <c r="B1" s="27"/>
      <c r="C1" s="28"/>
      <c r="D1" s="27"/>
      <c r="E1" s="27"/>
      <c r="F1" s="27"/>
      <c r="G1" s="27"/>
    </row>
    <row r="2" s="22" customFormat="1" ht="14" customHeight="1" spans="1:7">
      <c r="A2" s="29" t="s">
        <v>13</v>
      </c>
      <c r="B2" s="29"/>
      <c r="C2" s="29"/>
      <c r="D2" s="29"/>
      <c r="E2" s="29"/>
      <c r="F2" s="29"/>
      <c r="G2" s="29"/>
    </row>
    <row r="3" s="22" customFormat="1" ht="86" customHeight="1" spans="1:7">
      <c r="A3" s="30" t="s">
        <v>14</v>
      </c>
      <c r="B3" s="31"/>
      <c r="C3" s="31"/>
      <c r="D3" s="31"/>
      <c r="E3" s="31"/>
      <c r="F3" s="31"/>
      <c r="G3" s="31"/>
    </row>
    <row r="4" s="22" customFormat="1" ht="21" customHeight="1" spans="1:7">
      <c r="A4" s="32" t="s">
        <v>15</v>
      </c>
      <c r="B4" s="32"/>
      <c r="C4" s="32"/>
      <c r="D4" s="32"/>
      <c r="E4" s="32"/>
      <c r="F4" s="32"/>
      <c r="G4" s="32"/>
    </row>
    <row r="5" s="21" customFormat="1" ht="25" customHeight="1" spans="1:7">
      <c r="A5" s="33" t="s">
        <v>1</v>
      </c>
      <c r="B5" s="33" t="s">
        <v>16</v>
      </c>
      <c r="C5" s="33" t="s">
        <v>17</v>
      </c>
      <c r="D5" s="33" t="s">
        <v>18</v>
      </c>
      <c r="E5" s="33" t="s">
        <v>19</v>
      </c>
      <c r="F5" s="33" t="s">
        <v>20</v>
      </c>
      <c r="G5" s="33"/>
    </row>
    <row r="6" s="21" customFormat="1" ht="24" spans="1:7">
      <c r="A6" s="33"/>
      <c r="B6" s="33"/>
      <c r="C6" s="33"/>
      <c r="D6" s="33"/>
      <c r="E6" s="33"/>
      <c r="F6" s="33" t="s">
        <v>21</v>
      </c>
      <c r="G6" s="33" t="s">
        <v>22</v>
      </c>
    </row>
    <row r="7" s="21" customFormat="1" ht="96" spans="1:7">
      <c r="A7" s="34">
        <v>1</v>
      </c>
      <c r="B7" s="35" t="s">
        <v>23</v>
      </c>
      <c r="C7" s="36" t="s">
        <v>24</v>
      </c>
      <c r="D7" s="37" t="s">
        <v>25</v>
      </c>
      <c r="E7" s="38">
        <v>2700</v>
      </c>
      <c r="F7" s="39"/>
      <c r="G7" s="39">
        <f>$E7*F7</f>
        <v>0</v>
      </c>
    </row>
    <row r="8" s="21" customFormat="1" ht="84" spans="1:7">
      <c r="A8" s="34">
        <v>2</v>
      </c>
      <c r="B8" s="35" t="s">
        <v>26</v>
      </c>
      <c r="C8" s="36" t="s">
        <v>27</v>
      </c>
      <c r="D8" s="37" t="s">
        <v>28</v>
      </c>
      <c r="E8" s="38">
        <v>7100</v>
      </c>
      <c r="F8" s="39"/>
      <c r="G8" s="39">
        <f>$E8*F8</f>
        <v>0</v>
      </c>
    </row>
    <row r="9" s="21" customFormat="1" ht="84" spans="1:7">
      <c r="A9" s="34">
        <v>3</v>
      </c>
      <c r="B9" s="35" t="s">
        <v>29</v>
      </c>
      <c r="C9" s="36" t="s">
        <v>30</v>
      </c>
      <c r="D9" s="37" t="s">
        <v>31</v>
      </c>
      <c r="E9" s="38">
        <v>540</v>
      </c>
      <c r="F9" s="39"/>
      <c r="G9" s="39">
        <f>$E9*F9</f>
        <v>0</v>
      </c>
    </row>
    <row r="10" ht="28" customHeight="1" spans="1:7">
      <c r="A10" s="40" t="s">
        <v>32</v>
      </c>
      <c r="B10" s="41"/>
      <c r="C10" s="41"/>
      <c r="D10" s="41"/>
      <c r="E10" s="41"/>
      <c r="F10" s="42"/>
      <c r="G10" s="33">
        <f>SUM(G7:G9)</f>
        <v>0</v>
      </c>
    </row>
  </sheetData>
  <sheetProtection algorithmName="SHA-512" hashValue="SASc3THS7vgDFDVdVDy0KxJGThg6rw7JKgsFNBKlvDB4pLW5YeEVO/dKw9hiX6UzH+hKQ3Acc0/AOizMINgpsA==" saltValue="mhyTn46Ja9EPOCZ3cMPjaw==" spinCount="100000" sheet="1" objects="1"/>
  <protectedRanges>
    <protectedRange sqref="F7:F9" name="区域1"/>
  </protectedRanges>
  <mergeCells count="11">
    <mergeCell ref="A1:G1"/>
    <mergeCell ref="A2:G2"/>
    <mergeCell ref="A3:G3"/>
    <mergeCell ref="A4:G4"/>
    <mergeCell ref="F5:G5"/>
    <mergeCell ref="A10:F10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70" zoomScaleNormal="70" workbookViewId="0">
      <selection activeCell="D6" sqref="D6"/>
    </sheetView>
  </sheetViews>
  <sheetFormatPr defaultColWidth="8.775" defaultRowHeight="13.5" outlineLevelRow="6"/>
  <cols>
    <col min="1" max="1" width="8.775" style="2"/>
    <col min="2" max="2" width="21.9833333333333" style="3" customWidth="1"/>
    <col min="3" max="3" width="49.4416666666667" style="2" customWidth="1"/>
    <col min="4" max="4" width="38.2333333333333" style="2" customWidth="1"/>
    <col min="5" max="5" width="33.425" style="2" customWidth="1"/>
    <col min="6" max="6" width="40.975" style="2" customWidth="1"/>
    <col min="7" max="7" width="16.2416666666667" style="2" customWidth="1"/>
    <col min="8" max="10" width="8.775" style="2"/>
    <col min="11" max="11" width="11.7666666666667" style="2"/>
    <col min="12" max="16384" width="8.775" style="2"/>
  </cols>
  <sheetData>
    <row r="1" s="1" customFormat="1" ht="77" customHeight="1" spans="1:7">
      <c r="A1" s="4" t="s">
        <v>1</v>
      </c>
      <c r="B1" s="4" t="s">
        <v>16</v>
      </c>
      <c r="C1" s="5" t="s">
        <v>33</v>
      </c>
      <c r="D1" s="6" t="s">
        <v>34</v>
      </c>
      <c r="E1" s="5" t="s">
        <v>35</v>
      </c>
      <c r="F1" s="5" t="s">
        <v>36</v>
      </c>
      <c r="G1" s="5" t="s">
        <v>19</v>
      </c>
    </row>
    <row r="2" s="1" customFormat="1" ht="165" customHeight="1" spans="1:13">
      <c r="A2" s="7">
        <v>1</v>
      </c>
      <c r="B2" s="8" t="s">
        <v>37</v>
      </c>
      <c r="C2" s="9"/>
      <c r="D2" s="10" t="s">
        <v>38</v>
      </c>
      <c r="E2" s="11" t="s">
        <v>39</v>
      </c>
      <c r="F2" s="12" t="s">
        <v>40</v>
      </c>
      <c r="G2" s="13">
        <v>216</v>
      </c>
      <c r="H2" s="1">
        <v>499</v>
      </c>
      <c r="I2" s="1">
        <v>529</v>
      </c>
      <c r="J2" s="1">
        <v>599</v>
      </c>
      <c r="K2" s="1">
        <v>499</v>
      </c>
      <c r="L2" s="1">
        <v>369</v>
      </c>
      <c r="M2" s="1">
        <f>AVERAGE(H2:L2)</f>
        <v>499</v>
      </c>
    </row>
    <row r="3" s="2" customFormat="1" ht="170" customHeight="1" spans="1:13">
      <c r="A3" s="14">
        <v>2</v>
      </c>
      <c r="B3" s="14" t="s">
        <v>41</v>
      </c>
      <c r="C3" s="14"/>
      <c r="D3" s="14" t="s">
        <v>42</v>
      </c>
      <c r="E3" s="15" t="s">
        <v>43</v>
      </c>
      <c r="F3" s="12" t="s">
        <v>44</v>
      </c>
      <c r="G3" s="13">
        <v>216</v>
      </c>
      <c r="H3" s="2">
        <v>2299</v>
      </c>
      <c r="I3" s="2">
        <v>1799</v>
      </c>
      <c r="J3" s="2">
        <v>2099</v>
      </c>
      <c r="K3" s="2">
        <v>2599</v>
      </c>
      <c r="L3" s="2">
        <v>1899</v>
      </c>
      <c r="M3" s="1">
        <f>AVERAGE(H3:L3)</f>
        <v>2139</v>
      </c>
    </row>
    <row r="4" s="2" customFormat="1" ht="145" customHeight="1" spans="1:13">
      <c r="A4" s="7">
        <v>3</v>
      </c>
      <c r="B4" s="7" t="s">
        <v>45</v>
      </c>
      <c r="C4" s="7"/>
      <c r="D4" s="7" t="s">
        <v>46</v>
      </c>
      <c r="E4" s="16" t="s">
        <v>47</v>
      </c>
      <c r="F4" s="12" t="s">
        <v>48</v>
      </c>
      <c r="G4" s="13">
        <v>216</v>
      </c>
      <c r="H4" s="2">
        <v>699</v>
      </c>
      <c r="I4" s="2">
        <v>699</v>
      </c>
      <c r="J4" s="2">
        <v>549</v>
      </c>
      <c r="K4" s="2">
        <v>579</v>
      </c>
      <c r="L4" s="2">
        <v>699</v>
      </c>
      <c r="M4" s="1">
        <f>AVERAGE(H4:L4)</f>
        <v>645</v>
      </c>
    </row>
    <row r="5" s="2" customFormat="1" ht="153" customHeight="1" spans="1:13">
      <c r="A5" s="7"/>
      <c r="B5" s="7" t="s">
        <v>49</v>
      </c>
      <c r="C5" s="7" t="str">
        <f>_xlfn.DISPIMG("ID_899F1EFBE8A74AE68DA3A75225888CE4",1)</f>
        <v>=DISPIMG("ID_899F1EFBE8A74AE68DA3A75225888CE4",1)</v>
      </c>
      <c r="D5" s="7" t="s">
        <v>50</v>
      </c>
      <c r="E5" s="11" t="s">
        <v>51</v>
      </c>
      <c r="F5" s="12" t="s">
        <v>52</v>
      </c>
      <c r="G5" s="13">
        <v>1</v>
      </c>
      <c r="H5" s="2">
        <v>2599</v>
      </c>
      <c r="I5" s="2">
        <v>2349</v>
      </c>
      <c r="J5" s="2">
        <v>2598</v>
      </c>
      <c r="K5" s="2">
        <v>2249</v>
      </c>
      <c r="L5" s="2">
        <v>2349</v>
      </c>
      <c r="M5" s="1">
        <f>AVERAGE(H5:L5)</f>
        <v>2428.8</v>
      </c>
    </row>
    <row r="6" s="2" customFormat="1" ht="153" customHeight="1" spans="1:13">
      <c r="A6" s="7">
        <v>4</v>
      </c>
      <c r="B6" s="7" t="s">
        <v>53</v>
      </c>
      <c r="C6" s="7"/>
      <c r="D6" s="7" t="s">
        <v>54</v>
      </c>
      <c r="E6" s="11" t="s">
        <v>55</v>
      </c>
      <c r="F6" s="12" t="s">
        <v>56</v>
      </c>
      <c r="G6" s="13">
        <v>216</v>
      </c>
      <c r="H6" s="2">
        <v>705</v>
      </c>
      <c r="I6" s="2">
        <v>799</v>
      </c>
      <c r="J6" s="2">
        <v>749</v>
      </c>
      <c r="K6" s="2">
        <v>999</v>
      </c>
      <c r="L6" s="2">
        <v>669</v>
      </c>
      <c r="M6" s="1">
        <f>AVERAGE(H6:L6)</f>
        <v>784.2</v>
      </c>
    </row>
    <row r="7" s="2" customFormat="1" ht="39" customHeight="1" spans="1:7">
      <c r="A7" s="17" t="s">
        <v>57</v>
      </c>
      <c r="B7" s="18"/>
      <c r="C7" s="19"/>
      <c r="D7" s="19"/>
      <c r="E7" s="19"/>
      <c r="F7" s="19"/>
      <c r="G7" s="20"/>
    </row>
  </sheetData>
  <mergeCells count="1">
    <mergeCell ref="A7:G7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>
    <arrUserId title="区域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Peterson。</cp:lastModifiedBy>
  <dcterms:created xsi:type="dcterms:W3CDTF">2024-07-09T08:45:00Z</dcterms:created>
  <dcterms:modified xsi:type="dcterms:W3CDTF">2025-07-24T08:33:56Z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350A59AA91B744BA9A88B85E89FA1FCE_13</vt:lpwstr>
  </property>
  <property fmtid="{D5CDD505-2E9C-101B-9397-08002B2CF9AE}" pid="3" name="KSOProductBuildVer">
    <vt:lpwstr>2052-12.1.0.21915</vt:lpwstr>
  </property>
</Properties>
</file>